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FCS\CAR RULES\Compression Ratio\"/>
    </mc:Choice>
  </mc:AlternateContent>
  <xr:revisionPtr revIDLastSave="0" documentId="13_ncr:1_{8339AFC7-6925-4115-8988-81222F8A2D40}" xr6:coauthVersionLast="47" xr6:coauthVersionMax="47" xr10:uidLastSave="{00000000-0000-0000-0000-000000000000}"/>
  <bookViews>
    <workbookView xWindow="-108" yWindow="-108" windowWidth="23256" windowHeight="12576" xr2:uid="{3A13E3B5-F502-4A4E-9D74-B891747DE87B}"/>
  </bookViews>
  <sheets>
    <sheet name="Sheet1" sheetId="1" r:id="rId1"/>
  </sheets>
  <definedNames>
    <definedName name="_xlnm.Print_Area" localSheetId="0">Sheet1!$A$1:$I$34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G26" i="1" s="1"/>
  <c r="E20" i="1"/>
  <c r="G20" i="1" s="1"/>
  <c r="B8" i="1"/>
  <c r="E15" i="1" s="1"/>
  <c r="G15" i="1" s="1"/>
  <c r="G31" i="1" l="1"/>
  <c r="G33" i="1" s="1"/>
  <c r="B10" i="1"/>
  <c r="B11" i="1" s="1"/>
</calcChain>
</file>

<file path=xl/sharedStrings.xml><?xml version="1.0" encoding="utf-8"?>
<sst xmlns="http://schemas.openxmlformats.org/spreadsheetml/2006/main" count="55" uniqueCount="34">
  <si>
    <t>FORMULA FORD 1600 COMPRESSION RATIO CALCULATOR</t>
  </si>
  <si>
    <t># OF CYLINDERS</t>
  </si>
  <si>
    <t>BORE</t>
  </si>
  <si>
    <t>DECK HEIGHT @BDC</t>
  </si>
  <si>
    <t>DECK HEIGHT @ TDC</t>
  </si>
  <si>
    <t>in.</t>
  </si>
  <si>
    <t>STROKE</t>
  </si>
  <si>
    <t>DISPLACEMENT</t>
  </si>
  <si>
    <t>cu. In.</t>
  </si>
  <si>
    <t>cc</t>
  </si>
  <si>
    <t>CONVERSION FACTOR</t>
  </si>
  <si>
    <t xml:space="preserve">cc </t>
  </si>
  <si>
    <t>UNSWEPT VOLUME:</t>
  </si>
  <si>
    <t>SWEPT VOLUME:</t>
  </si>
  <si>
    <t>Volume - top of ring to top of piston:</t>
  </si>
  <si>
    <t>Head Gasket Volume:</t>
  </si>
  <si>
    <t>Brand of Gasket</t>
  </si>
  <si>
    <t>Compressed thickness</t>
  </si>
  <si>
    <t>Fire Ring ID</t>
  </si>
  <si>
    <t>Volume - top of piston to top of block</t>
  </si>
  <si>
    <t>DH=</t>
  </si>
  <si>
    <t>Volume of  Head</t>
  </si>
  <si>
    <t>UNSWEPT VOLUME TOTAL:</t>
  </si>
  <si>
    <t>:1</t>
  </si>
  <si>
    <t>cc/cu. In.</t>
  </si>
  <si>
    <t>COMPRESSION RATIO (SV+USV)/USV:</t>
  </si>
  <si>
    <t>LEGEND:</t>
  </si>
  <si>
    <t>Enter measured dimensions</t>
  </si>
  <si>
    <t>Calculations</t>
  </si>
  <si>
    <t>Assumed dimensions</t>
  </si>
  <si>
    <t>Victor Reinz - 3.295 dia. 0.040" thick</t>
  </si>
  <si>
    <t xml:space="preserve"> </t>
  </si>
  <si>
    <t>Fel Pro = 3.265 dia. 0.040" thick</t>
  </si>
  <si>
    <t>Volume - top of piston (bowl &amp; valve reliefs)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</si>
</sst>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horizontal="right"/>
    </xf>
    <xf numFmtId="0" fontId="1" fillId="2" borderId="0" xfId="0" applyFont="1" applyFill="1"/>
    <xf numFmtId="0" fontId="0" fillId="2" borderId="0" xfId="0" applyFill="1"/>
    <xf numFmtId="1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1" fillId="3" borderId="1" xfId="0" applyFont="1" applyFill="1" applyBorder="1"/>
    <xf numFmtId="164" fontId="0" fillId="3" borderId="1" xfId="0" applyNumberFormat="1" applyFill="1" applyBorder="1"/>
    <xf numFmtId="0" fontId="0" fillId="3" borderId="1" xfId="0" applyFill="1" applyBorder="1"/>
    <xf numFmtId="164" fontId="1" fillId="3" borderId="1" xfId="0" applyNumberFormat="1" applyFont="1" applyFill="1" applyBorder="1"/>
    <xf numFmtId="0" fontId="0" fillId="4" borderId="1" xfId="0" applyFill="1" applyBorder="1"/>
    <xf numFmtId="164" fontId="0" fillId="3" borderId="3" xfId="0" applyNumberFormat="1" applyFill="1" applyBorder="1"/>
    <xf numFmtId="164" fontId="1" fillId="5" borderId="1" xfId="0" applyNumberFormat="1" applyFont="1" applyFill="1" applyBorder="1"/>
    <xf numFmtId="2" fontId="1" fillId="5" borderId="1" xfId="0" applyNumberFormat="1" applyFont="1" applyFill="1" applyBorder="1"/>
    <xf numFmtId="2" fontId="0" fillId="5" borderId="1" xfId="0" applyNumberFormat="1" applyFill="1" applyBorder="1"/>
    <xf numFmtId="164" fontId="0" fillId="5" borderId="1" xfId="0" applyNumberFormat="1" applyFill="1" applyBorder="1"/>
    <xf numFmtId="2" fontId="1" fillId="6" borderId="0" xfId="0" applyNumberFormat="1" applyFont="1" applyFill="1"/>
    <xf numFmtId="0" fontId="2" fillId="6" borderId="5" xfId="0" applyFont="1" applyFill="1" applyBorder="1"/>
    <xf numFmtId="164" fontId="0" fillId="4" borderId="1" xfId="0" applyNumberFormat="1" applyFill="1" applyBorder="1"/>
    <xf numFmtId="0" fontId="0" fillId="5" borderId="1" xfId="0" applyFill="1" applyBorder="1"/>
    <xf numFmtId="2" fontId="2" fillId="6" borderId="4" xfId="0" applyNumberFormat="1" applyFont="1" applyFill="1" applyBorder="1"/>
    <xf numFmtId="164" fontId="0" fillId="0" borderId="0" xfId="0" applyNumberFormat="1"/>
    <xf numFmtId="0" fontId="1" fillId="0" borderId="2" xfId="0" applyFont="1" applyBorder="1" applyAlignment="1">
      <alignment horizontal="left" vertic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0E6BA-4DBD-42B1-B1A5-A6C13EA4EF78}">
  <sheetPr>
    <pageSetUpPr fitToPage="1"/>
  </sheetPr>
  <dimension ref="A1:I34"/>
  <sheetViews>
    <sheetView tabSelected="1" zoomScale="70" zoomScaleNormal="70" workbookViewId="0">
      <selection activeCell="B24" sqref="B24"/>
    </sheetView>
  </sheetViews>
  <sheetFormatPr defaultRowHeight="14.4" x14ac:dyDescent="0.3"/>
  <cols>
    <col min="1" max="1" width="39.5546875" customWidth="1"/>
    <col min="2" max="2" width="12" bestFit="1" customWidth="1"/>
    <col min="3" max="3" width="8.5546875" bestFit="1" customWidth="1"/>
    <col min="4" max="4" width="13.88671875" customWidth="1"/>
    <col min="7" max="7" width="8.77734375" customWidth="1"/>
    <col min="8" max="8" width="11.6640625" customWidth="1"/>
  </cols>
  <sheetData>
    <row r="1" spans="1:9" ht="18" x14ac:dyDescent="0.35">
      <c r="A1" s="9" t="s">
        <v>0</v>
      </c>
      <c r="H1" s="7">
        <v>45951</v>
      </c>
      <c r="I1" s="8" t="s">
        <v>31</v>
      </c>
    </row>
    <row r="2" spans="1:9" x14ac:dyDescent="0.3">
      <c r="A2" s="6"/>
      <c r="B2" s="6"/>
      <c r="C2" s="6"/>
      <c r="D2" s="6"/>
      <c r="E2" s="6"/>
      <c r="F2" s="6"/>
      <c r="G2" s="6"/>
      <c r="H2" s="6"/>
      <c r="I2" s="6"/>
    </row>
    <row r="3" spans="1:9" x14ac:dyDescent="0.3">
      <c r="A3" t="s">
        <v>1</v>
      </c>
      <c r="B3" s="14">
        <v>4</v>
      </c>
      <c r="C3" s="6"/>
      <c r="D3" s="6"/>
      <c r="E3" s="6"/>
      <c r="F3" s="6"/>
      <c r="G3" s="6"/>
      <c r="H3" s="6"/>
      <c r="I3" s="6"/>
    </row>
    <row r="4" spans="1:9" x14ac:dyDescent="0.3">
      <c r="A4" s="3" t="s">
        <v>2</v>
      </c>
      <c r="B4" s="10">
        <v>3.2</v>
      </c>
      <c r="C4" t="s">
        <v>5</v>
      </c>
      <c r="D4" s="6"/>
      <c r="E4" s="6"/>
      <c r="F4" s="6" t="s">
        <v>26</v>
      </c>
      <c r="G4" s="6"/>
      <c r="H4" s="6"/>
      <c r="I4" s="6"/>
    </row>
    <row r="5" spans="1:9" x14ac:dyDescent="0.3">
      <c r="A5" s="5"/>
      <c r="B5" s="6"/>
      <c r="C5" s="6"/>
      <c r="D5" s="6"/>
      <c r="E5" s="6"/>
      <c r="F5" s="12"/>
      <c r="G5" s="6" t="s">
        <v>27</v>
      </c>
      <c r="H5" s="6"/>
      <c r="I5" s="6"/>
    </row>
    <row r="6" spans="1:9" x14ac:dyDescent="0.3">
      <c r="A6" s="3" t="s">
        <v>3</v>
      </c>
      <c r="B6" s="11">
        <v>3.0710000000000002</v>
      </c>
      <c r="C6" t="s">
        <v>5</v>
      </c>
      <c r="D6" s="6"/>
      <c r="E6" s="6"/>
      <c r="F6" s="23"/>
      <c r="G6" s="6" t="s">
        <v>28</v>
      </c>
      <c r="H6" s="6"/>
      <c r="I6" s="6"/>
    </row>
    <row r="7" spans="1:9" x14ac:dyDescent="0.3">
      <c r="A7" s="3" t="s">
        <v>4</v>
      </c>
      <c r="B7" s="13">
        <v>1.4999999999999999E-2</v>
      </c>
      <c r="C7" t="s">
        <v>5</v>
      </c>
      <c r="D7" s="6"/>
      <c r="E7" s="6"/>
      <c r="F7" s="14"/>
      <c r="G7" s="6" t="s">
        <v>29</v>
      </c>
      <c r="H7" s="6"/>
      <c r="I7" s="6"/>
    </row>
    <row r="8" spans="1:9" x14ac:dyDescent="0.3">
      <c r="A8" s="3" t="s">
        <v>6</v>
      </c>
      <c r="B8" s="16">
        <f>B6-B7</f>
        <v>3.056</v>
      </c>
      <c r="C8" t="s">
        <v>5</v>
      </c>
      <c r="D8" s="6"/>
      <c r="E8" s="6"/>
      <c r="F8" s="6"/>
      <c r="G8" s="6"/>
      <c r="H8" s="6"/>
      <c r="I8" s="6"/>
    </row>
    <row r="9" spans="1:9" x14ac:dyDescent="0.3">
      <c r="A9" s="6"/>
      <c r="B9" s="6"/>
      <c r="C9" s="6"/>
      <c r="D9" s="6"/>
      <c r="E9" s="6"/>
      <c r="F9" s="6"/>
      <c r="G9" s="6"/>
      <c r="H9" s="6"/>
      <c r="I9" s="6"/>
    </row>
    <row r="10" spans="1:9" x14ac:dyDescent="0.3">
      <c r="A10" s="26" t="s">
        <v>7</v>
      </c>
      <c r="B10" s="17">
        <f>B3*(B4*B4*3.1416)/4*B8</f>
        <v>98.31147110400002</v>
      </c>
      <c r="C10" t="s">
        <v>8</v>
      </c>
      <c r="D10" s="6"/>
      <c r="E10" s="6"/>
      <c r="F10" s="6"/>
      <c r="G10" s="6"/>
      <c r="H10" s="6"/>
      <c r="I10" s="6"/>
    </row>
    <row r="11" spans="1:9" x14ac:dyDescent="0.3">
      <c r="A11" s="26"/>
      <c r="B11" s="17">
        <f>B10*B13</f>
        <v>1611.0300769812484</v>
      </c>
      <c r="C11" t="s">
        <v>9</v>
      </c>
      <c r="D11" s="6"/>
      <c r="E11" s="6"/>
      <c r="F11" s="6"/>
      <c r="G11" s="6"/>
      <c r="H11" s="6"/>
      <c r="I11" s="6"/>
    </row>
    <row r="12" spans="1:9" x14ac:dyDescent="0.3">
      <c r="A12" s="6"/>
      <c r="B12" s="6"/>
      <c r="C12" s="6"/>
      <c r="D12" s="6"/>
      <c r="E12" s="6"/>
      <c r="F12" s="6"/>
      <c r="G12" s="6"/>
      <c r="H12" s="6"/>
      <c r="I12" s="6"/>
    </row>
    <row r="13" spans="1:9" x14ac:dyDescent="0.3">
      <c r="A13" t="s">
        <v>10</v>
      </c>
      <c r="B13" s="1">
        <v>16.387</v>
      </c>
      <c r="C13" t="s">
        <v>24</v>
      </c>
      <c r="D13" s="6"/>
      <c r="E13" s="6"/>
      <c r="F13" s="6"/>
      <c r="G13" s="6"/>
      <c r="H13" s="6"/>
      <c r="I13" s="6"/>
    </row>
    <row r="14" spans="1:9" x14ac:dyDescent="0.3">
      <c r="A14" s="6"/>
      <c r="B14" s="6"/>
      <c r="C14" s="6"/>
      <c r="D14" s="6"/>
      <c r="E14" s="6"/>
      <c r="F14" s="6"/>
      <c r="G14" s="6"/>
      <c r="H14" s="6"/>
      <c r="I14" s="6"/>
    </row>
    <row r="15" spans="1:9" x14ac:dyDescent="0.3">
      <c r="A15" s="3" t="s">
        <v>13</v>
      </c>
      <c r="B15" s="6"/>
      <c r="C15" s="6"/>
      <c r="D15" s="6"/>
      <c r="E15" s="18">
        <f>(B4*B4*3.1416)/4*B8</f>
        <v>24.577867776000005</v>
      </c>
      <c r="F15" t="s">
        <v>8</v>
      </c>
      <c r="G15" s="17">
        <f>E15*B13</f>
        <v>402.7575192453121</v>
      </c>
      <c r="H15" t="s">
        <v>11</v>
      </c>
      <c r="I15" s="6"/>
    </row>
    <row r="16" spans="1:9" x14ac:dyDescent="0.3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3">
      <c r="A17" s="3" t="s">
        <v>12</v>
      </c>
      <c r="B17" s="6"/>
      <c r="C17" s="6"/>
      <c r="D17" s="6"/>
      <c r="E17" s="6"/>
      <c r="F17" s="6"/>
      <c r="G17" s="6"/>
      <c r="H17" s="6"/>
      <c r="I17" s="6"/>
    </row>
    <row r="18" spans="1:9" x14ac:dyDescent="0.3">
      <c r="A18" t="s">
        <v>14</v>
      </c>
      <c r="B18" s="6"/>
      <c r="C18" s="6"/>
      <c r="D18" s="6"/>
      <c r="E18" s="6"/>
      <c r="F18" s="6"/>
      <c r="G18" s="14">
        <v>1.33</v>
      </c>
      <c r="H18" t="s">
        <v>9</v>
      </c>
      <c r="I18" s="6"/>
    </row>
    <row r="19" spans="1:9" x14ac:dyDescent="0.3">
      <c r="A19" s="6"/>
      <c r="B19" s="6"/>
      <c r="C19" s="6"/>
      <c r="D19" s="6"/>
      <c r="E19" s="6"/>
      <c r="F19" s="6"/>
      <c r="G19" s="1"/>
      <c r="I19" s="6"/>
    </row>
    <row r="20" spans="1:9" x14ac:dyDescent="0.3">
      <c r="A20" t="s">
        <v>15</v>
      </c>
      <c r="B20" t="s">
        <v>32</v>
      </c>
      <c r="D20" s="6"/>
      <c r="E20" s="19">
        <f>(B23*B23*3.1416)/4*B22</f>
        <v>0.34108429740000001</v>
      </c>
      <c r="F20" t="s">
        <v>8</v>
      </c>
      <c r="G20" s="18">
        <f>E20*B13</f>
        <v>5.5893483814938003</v>
      </c>
      <c r="H20" t="s">
        <v>9</v>
      </c>
      <c r="I20" s="6"/>
    </row>
    <row r="21" spans="1:9" x14ac:dyDescent="0.3">
      <c r="A21" t="s">
        <v>16</v>
      </c>
      <c r="B21" s="1" t="s">
        <v>30</v>
      </c>
      <c r="C21" s="1"/>
      <c r="D21" s="6"/>
      <c r="E21" s="6"/>
      <c r="F21" s="6"/>
      <c r="G21" s="6"/>
      <c r="H21" s="6"/>
      <c r="I21" s="6"/>
    </row>
    <row r="22" spans="1:9" x14ac:dyDescent="0.3">
      <c r="A22" t="s">
        <v>17</v>
      </c>
      <c r="B22" s="15">
        <v>0.04</v>
      </c>
      <c r="C22" t="s">
        <v>5</v>
      </c>
      <c r="D22" s="6" t="s">
        <v>31</v>
      </c>
      <c r="E22" s="6"/>
      <c r="F22" s="6"/>
      <c r="G22" s="6"/>
      <c r="H22" s="6"/>
      <c r="I22" s="6"/>
    </row>
    <row r="23" spans="1:9" x14ac:dyDescent="0.3">
      <c r="A23" t="s">
        <v>18</v>
      </c>
      <c r="B23" s="11">
        <v>3.2949999999999999</v>
      </c>
      <c r="C23" t="s">
        <v>5</v>
      </c>
      <c r="D23" s="6" t="s">
        <v>31</v>
      </c>
      <c r="E23" s="6"/>
      <c r="F23" s="6"/>
      <c r="G23" s="6"/>
      <c r="H23" s="6"/>
      <c r="I23" s="6"/>
    </row>
    <row r="24" spans="1:9" x14ac:dyDescent="0.3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3">
      <c r="A25" t="s">
        <v>19</v>
      </c>
      <c r="B25" s="6"/>
      <c r="C25" s="6"/>
      <c r="D25" s="6"/>
      <c r="E25" s="6"/>
      <c r="F25" s="6"/>
      <c r="G25" s="12">
        <v>42</v>
      </c>
      <c r="H25" t="s">
        <v>9</v>
      </c>
      <c r="I25" s="6"/>
    </row>
    <row r="26" spans="1:9" x14ac:dyDescent="0.3">
      <c r="A26" t="s">
        <v>33</v>
      </c>
      <c r="B26" s="4" t="s">
        <v>20</v>
      </c>
      <c r="C26" s="11">
        <v>0</v>
      </c>
      <c r="D26" t="s">
        <v>5</v>
      </c>
      <c r="E26" s="2">
        <f>(B4^2*3.1416/4)*C26</f>
        <v>0</v>
      </c>
      <c r="F26" s="25" t="s">
        <v>8</v>
      </c>
      <c r="G26" s="11">
        <f>E26*B13</f>
        <v>0</v>
      </c>
      <c r="H26" t="s">
        <v>9</v>
      </c>
      <c r="I26" s="6"/>
    </row>
    <row r="27" spans="1:9" x14ac:dyDescent="0.3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3">
      <c r="A28" t="s">
        <v>21</v>
      </c>
      <c r="B28" s="6"/>
      <c r="C28" s="6"/>
      <c r="D28" s="6"/>
      <c r="E28" s="6"/>
      <c r="F28" s="6"/>
      <c r="G28" s="22">
        <v>-0.4</v>
      </c>
      <c r="H28" t="s">
        <v>9</v>
      </c>
      <c r="I28" s="6"/>
    </row>
    <row r="29" spans="1:9" ht="14.4" customHeight="1" x14ac:dyDescent="0.3">
      <c r="A29" s="27" t="s">
        <v>31</v>
      </c>
      <c r="B29" s="27" t="s">
        <v>31</v>
      </c>
      <c r="C29" s="27" t="s">
        <v>31</v>
      </c>
      <c r="D29" s="27" t="s">
        <v>31</v>
      </c>
      <c r="E29" s="6"/>
      <c r="F29" s="6"/>
      <c r="G29" s="6"/>
      <c r="H29" s="6"/>
      <c r="I29" s="6"/>
    </row>
    <row r="30" spans="1:9" x14ac:dyDescent="0.3">
      <c r="A30" s="27"/>
      <c r="B30" s="27"/>
      <c r="C30" s="27"/>
      <c r="D30" s="27"/>
      <c r="E30" s="6"/>
      <c r="F30" s="6"/>
      <c r="G30" s="6"/>
      <c r="H30" s="6"/>
      <c r="I30" s="6"/>
    </row>
    <row r="31" spans="1:9" x14ac:dyDescent="0.3">
      <c r="A31" s="3" t="s">
        <v>22</v>
      </c>
      <c r="B31" s="6"/>
      <c r="C31" s="6"/>
      <c r="D31" s="6"/>
      <c r="E31" s="6"/>
      <c r="F31" s="6"/>
      <c r="G31" s="20">
        <f>G18+G20+G25+G26+G28</f>
        <v>48.519348381493799</v>
      </c>
      <c r="H31" t="s">
        <v>9</v>
      </c>
      <c r="I31" s="6"/>
    </row>
    <row r="32" spans="1:9" ht="15" thickBot="1" x14ac:dyDescent="0.35">
      <c r="A32" s="6"/>
      <c r="B32" s="6"/>
      <c r="C32" s="6"/>
      <c r="D32" s="6"/>
      <c r="E32" s="6"/>
      <c r="F32" s="6"/>
      <c r="G32" s="6"/>
      <c r="H32" s="6"/>
      <c r="I32" s="6"/>
    </row>
    <row r="33" spans="1:9" ht="18.600000000000001" thickBot="1" x14ac:dyDescent="0.4">
      <c r="A33" s="3" t="s">
        <v>25</v>
      </c>
      <c r="B33" s="6"/>
      <c r="C33" s="6"/>
      <c r="D33" s="6"/>
      <c r="E33" s="6"/>
      <c r="F33" s="6"/>
      <c r="G33" s="24">
        <f>(G15+G31)/G31</f>
        <v>9.3009671951598474</v>
      </c>
      <c r="H33" s="21" t="s">
        <v>23</v>
      </c>
      <c r="I33" s="6"/>
    </row>
    <row r="34" spans="1:9" x14ac:dyDescent="0.3">
      <c r="A34" s="6"/>
      <c r="B34" s="6"/>
      <c r="C34" s="6"/>
      <c r="D34" s="6"/>
      <c r="E34" s="6"/>
      <c r="F34" s="6"/>
      <c r="G34" s="6"/>
      <c r="H34" s="6"/>
      <c r="I34" s="6"/>
    </row>
  </sheetData>
  <mergeCells count="5">
    <mergeCell ref="A10:A11"/>
    <mergeCell ref="D29:D30"/>
    <mergeCell ref="A29:A30"/>
    <mergeCell ref="B29:B30"/>
    <mergeCell ref="C29:C30"/>
  </mergeCells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Pyanowski</dc:creator>
  <cp:lastModifiedBy>Daniel Pyanowski</cp:lastModifiedBy>
  <cp:lastPrinted>2025-08-22T22:58:42Z</cp:lastPrinted>
  <dcterms:created xsi:type="dcterms:W3CDTF">2025-08-18T20:39:45Z</dcterms:created>
  <dcterms:modified xsi:type="dcterms:W3CDTF">2025-11-12T14:48:03Z</dcterms:modified>
</cp:coreProperties>
</file>